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25" windowHeight="12195" tabRatio="599" activeTab="0"/>
  </bookViews>
  <sheets>
    <sheet name=".xls)A3" sheetId="1" r:id="rId1"/>
  </sheets>
  <definedNames/>
  <calcPr fullCalcOnLoad="1"/>
</workbook>
</file>

<file path=xl/sharedStrings.xml><?xml version="1.0" encoding="utf-8"?>
<sst xmlns="http://schemas.openxmlformats.org/spreadsheetml/2006/main" count="169" uniqueCount="142">
  <si>
    <r>
      <t xml:space="preserve"> </t>
    </r>
    <r>
      <rPr>
        <b/>
        <sz val="18"/>
        <rFont val="宋体"/>
        <family val="0"/>
      </rPr>
      <t>北滘慈善会</t>
    </r>
    <r>
      <rPr>
        <b/>
        <sz val="18"/>
        <rFont val="MS Sans Serif"/>
        <family val="2"/>
      </rPr>
      <t>2019</t>
    </r>
    <r>
      <rPr>
        <b/>
        <sz val="18"/>
        <rFont val="宋体"/>
        <family val="0"/>
      </rPr>
      <t>年度财务预算（草案）</t>
    </r>
  </si>
  <si>
    <t>根据《北滘慈善会章程》中的有关规定，拟定2019年财务预算，请予审议。           2018年12月31日</t>
  </si>
  <si>
    <t>截止2018年12月31日北滘慈善会资金结余181389894.23元（其中银行活期存款为54389894.23元，农行理财3000万元，农商行理财9700万元）</t>
  </si>
  <si>
    <t>预算收入项目</t>
  </si>
  <si>
    <t>预算收入项目明细</t>
  </si>
  <si>
    <t>预算收入/元</t>
  </si>
  <si>
    <t>预算收入到账情况/元</t>
  </si>
  <si>
    <t>预算支出项目</t>
  </si>
  <si>
    <t>预算支出项目明细</t>
  </si>
  <si>
    <t>2018年项目预算/元</t>
  </si>
  <si>
    <t>2018年实际支出/元</t>
  </si>
  <si>
    <t>2018年项目结余/元</t>
  </si>
  <si>
    <t>2019年预算/元</t>
  </si>
  <si>
    <t>说明</t>
  </si>
  <si>
    <t>助困</t>
  </si>
  <si>
    <t>2019年北滘镇困难户春节慰问310万元(美的集团280万、锡山集团30万)</t>
  </si>
  <si>
    <t>2019年北滘镇困难户春节慰问(美的集团280万、锡山集团30万加上历年结余款381731.7元)</t>
  </si>
  <si>
    <t>将携手镇政府、美的集团、锡山集团等单位开展春节慰问困难家庭活动，并向慰问对象发放春节慰问金及慰问礼品。</t>
  </si>
  <si>
    <t>美的集团2019年捐赠西滘村春节慰问困难家庭</t>
  </si>
  <si>
    <t>由西滘村制订该慰问方案，并划拨至村居实施。</t>
  </si>
  <si>
    <t>美的集团2019年捐赠北居、马龙、黄龙、三洪奇、林头、西滘、广教等七个社区的低保及低保临界家庭成员生活补助</t>
  </si>
  <si>
    <t>2019年美的集团捐赠北居、马龙、黄龙、三洪奇、林头、西滘、广教等七个社区的低保及低保临界家庭成员生活补助每月每个帮扶对象200元生活补助。40万元加上项目2018年结余20.74万元）</t>
  </si>
  <si>
    <t>每月每个帮扶对象200元生活补助。</t>
  </si>
  <si>
    <t>美的集团2019年捐赠“妇女儿童关爱基金”</t>
  </si>
  <si>
    <t>国强慈善基金2019年北滘镇社区困难群众精准帮扶慰问</t>
  </si>
  <si>
    <t>360万元，其中碧江社区140.26万元；三桂村104.74万元；西海村83.3万元；桃村村16.7万元；15万元为广教社区困难群众春节慰问。(该项目2018年结余统筹使用）</t>
  </si>
  <si>
    <t>美的集团2019年捐赠“青少年发展基金”</t>
  </si>
  <si>
    <r>
      <rPr>
        <sz val="10"/>
        <color indexed="10"/>
        <rFont val="宋体"/>
        <family val="0"/>
      </rPr>
      <t>国强慈善基金</t>
    </r>
    <r>
      <rPr>
        <sz val="10"/>
        <rFont val="宋体"/>
        <family val="0"/>
      </rPr>
      <t>北滘镇广教社区特别帮扶行动</t>
    </r>
  </si>
  <si>
    <t>广教社区户籍低保户、临界低保户、“三无”人员、五保户、重度残疾人员、患重大疾病人员、年满60周岁以上长者及其他由杨国强先生或家属代表定向帮扶的对象。由杨国强先生或其家属代表以发放现金形式进行帮扶慰问。(该项目2018年结余统筹使用）</t>
  </si>
  <si>
    <t>2019年向2所爱心超市购入物资（列支广东扶贫济困专项）</t>
  </si>
  <si>
    <t>用于爱心超市物资补充，困难群众通过爱心超市兑换券来兑换日用品和粮油。</t>
  </si>
  <si>
    <t>国强慈善基金2019年北滘镇广教社区特别帮扶行动</t>
  </si>
  <si>
    <t>单亲特困家庭补助基金（列支广东扶贫济困专项）</t>
  </si>
  <si>
    <t xml:space="preserve"> 根据2016年会员大会通过的“如当年度各级组织同类资助项目的镇慈善会资助标准视实际情况可进行适当调整”，按区慈善会对镇内单亲困难家庭资助标准为2400元，镇慈善会将资助2600元，合共资助5000元。
</t>
  </si>
  <si>
    <t>广东扶贫济困专项捐款</t>
  </si>
  <si>
    <t>白地红心救助基金（列支广东扶贫济困专项）</t>
  </si>
  <si>
    <t>具有我镇户籍1年以上的白血病、地中海贫血、红斑狼疮症、先天性心脏病患者。通过申请顺德区医疗救助，获批后可额外申请本基金救助，每年只可申请一次，补助标准视申请人家庭经济状况及医疗费用情况最高补助不高于10000元。</t>
  </si>
  <si>
    <t>爱心超市物资捐赠收入[折合价]</t>
  </si>
  <si>
    <t>尿毒症补助基金（列支广东扶贫济困专项）</t>
  </si>
  <si>
    <t>具有我镇户籍1年以上的尿毒症患者，在每年申请顺德区医疗救助后，可额外申请本基金的救助，每年可申请一次，结合患者治疗费用实际情况最高限额补助不高于10000元。</t>
  </si>
  <si>
    <t>区慈善会下拨2019年圆周梦行动项目款</t>
  </si>
  <si>
    <t>及时雨基金（列支广东扶贫济困专项）</t>
  </si>
  <si>
    <t>家庭劳动力因遭受疾病、自然灾害、交通事故及其他不可预见的人身伤害导致死亡或被评定为残疾等级为二级或以上并所有家庭成员均具有北滘镇户籍满3年；其他家庭成员不属劳动力。可申请一次性5000元资助</t>
  </si>
  <si>
    <t>百惠超市、碧桂园豪园及肉菜市场、行政服务中心、派出所、人社局、广电网络公司等捐款箱收入</t>
  </si>
  <si>
    <t>2019年困难人员救助[属政策外补充救助]</t>
  </si>
  <si>
    <t>合并（2019年镇内临时性重大疾病医疗应急救助[属政策外补充救助]20万元和2019年困难人员临时救助[属政策外补充救助]10万元）2019年困难人员救助[属政策外补充救助]，作为一些应急或特殊帮扶的支出</t>
  </si>
  <si>
    <t>元宵节、清明节、中秋节、慈善月等年度慈善活动收入</t>
  </si>
  <si>
    <t>2019年中秋节向困难户派送爱心月饼</t>
  </si>
  <si>
    <t>中秋节对困难群众以户为单位派送爱心月饼(补充区帮扶，不重复发放）</t>
  </si>
  <si>
    <t>其他热心企业、个人慈善捐款</t>
  </si>
  <si>
    <t>2019年圆梦行动项目款</t>
  </si>
  <si>
    <t>区对在册的低保、临界、“五保”、“三无”的困难群体，每个镇至少帮扶50户（人），超出费用部分由镇承担。结余部分费用由镇慈善会按近似原则开展慈善项目。该项目2018年前结余为65886元，2019年预算收入为5万元。</t>
  </si>
  <si>
    <t>慈善会冠名基金</t>
  </si>
  <si>
    <t>2019年全镇困难儿童“六一”节慰问金</t>
  </si>
  <si>
    <t>往年是按区帮扶我镇50人每人500元，我镇按区标准对余下的困难儿童进行慰问。</t>
  </si>
  <si>
    <t>小 计</t>
  </si>
  <si>
    <t>小计</t>
  </si>
  <si>
    <t>助医</t>
  </si>
  <si>
    <t>村居汇缴2018年顺德慈善会支出型贫困家庭医疗救助[属政策内救助]各村居上缴村级负担部分</t>
  </si>
  <si>
    <t>2019年国强慈善基金爱心助医[对患危重病特殊困难人士开展个人救助]</t>
  </si>
  <si>
    <t>国强慈善基金对一些特殊患危重病特殊困难人士个案帮扶。</t>
  </si>
  <si>
    <t>重现光明基金补助支出（白内障手术资助）</t>
  </si>
  <si>
    <t>对低保、低保临界、城乡三无、农村五保、曾申请区支出型贫困助医救助（特救）的家庭最高救助3000元，其他家庭最高救助1500元。2018年追加10万元预算。</t>
  </si>
  <si>
    <t>扶老</t>
  </si>
  <si>
    <t>美的集团2019年捐赠重阳节敬老慰问活动</t>
  </si>
  <si>
    <t>携手镇政府向全镇60岁以上老人派发重阳节慰问金及慰问品（按2.5万人计算），慰问金镇政府出资590万，美的集团2019年捐赠100万.慰问品出资慈善会出资175万（2018年结余款1060元）</t>
  </si>
  <si>
    <t>全镇居60岁周岁以上老人约23000人重阳慰问每人300元和慰问品一份，约70元一份。美的该项目结余1060元加2019年捐赠100万元加上慈善会（镇的重阳慰问款直接由镇自行划拨，因些该项目总额为2611060元。）</t>
  </si>
  <si>
    <t>国强慈善基金2019年重阳节困难老人慰问（含2018年结余款165245.6元）</t>
  </si>
  <si>
    <t xml:space="preserve">全镇低保、临界低保、三无、五保60周岁以上的老人。每人发放慰问金500元及价值约300元的慰问物品一份。
</t>
  </si>
  <si>
    <t>90岁以上长寿老人生果金基金，每人每月补助100元</t>
  </si>
  <si>
    <t>全镇居90岁以上长寿老人生果金每人每月补助100元，2018年追加5万元预算。（现在每月390人左右每月约3.9万元全年约468000元）</t>
  </si>
  <si>
    <t>助学</t>
  </si>
  <si>
    <t>惠研教育助学基金2019年捐赠500万元</t>
  </si>
  <si>
    <t>惠妍资金助学</t>
  </si>
  <si>
    <t>2018年惠研教育助学基金方案开展助学（含2017年以来结余4000842元）2019年该基金进行调整其中：惠妍资金助学包括了（基本补助）；（增设学习生活补助）；（特定学子补助）。</t>
  </si>
  <si>
    <t>惠妍服务助学</t>
  </si>
  <si>
    <t>困境学子社会教育帮扶120万元；困境学子学业辅导项目60万元；困境学子“艺能计划”兴趣培养项目46万元；暑假夏令营/研学游30万元</t>
  </si>
  <si>
    <t>惠妍公益助学</t>
  </si>
  <si>
    <t>青少年心理健康培育项目160万元；公益讲堂43万元；学校落后硬件升级144万元；用于阳光慈善爱心传播15万元</t>
  </si>
  <si>
    <t>惠妍社会实践</t>
  </si>
  <si>
    <t>用于大学生社会实践。</t>
  </si>
  <si>
    <t>国强慈善基金2019年爱心助学捐赠30万元</t>
  </si>
  <si>
    <t>国强慈善基金2018年资助湖北恩施革命老区特困家庭爱心助学</t>
  </si>
  <si>
    <t>国强慈善基金2019年资助湖北恩施革命老区特困家庭爱心助学（文强家庭每年5000元）资助2017年至2020年共4年。</t>
  </si>
  <si>
    <t>国强慈善基金2019年资助北滘镇困难家庭爱心助学（含2018年结余788000元）</t>
  </si>
  <si>
    <t>对北滘镇户籍的低保家庭、临界低保家庭、2018年度接受过临时救济或顺德慈善会支出型医疗救助以及家庭人均月收入低于本地职工月最低工资标准的贫困家庭等困难家庭的在校读书子女进行助学资助。
资助标准：在校就读小学、初中、高中（含职中、中专）的，每人每学年资助3500元；在校就读幼儿园或大专以上的，每人每学年资助5000元。</t>
  </si>
  <si>
    <t>助残</t>
  </si>
  <si>
    <t>美的集团2019年捐赠北居、马龙、黄龙、三洪奇、林头、西滘等六个社区重度残疾人</t>
  </si>
  <si>
    <t>美的集团2019年捐赠北居、马龙、黄龙、三洪奇、林头、西滘等六个社区重度残疾人（含历年结余227300元）</t>
  </si>
  <si>
    <t>每个帮扶对象每月发放残疾人生活补助金300元，</t>
  </si>
  <si>
    <t>国强慈善基金2019年捐赠广教、碧江、三桂、西海、桃村等五个社区重度残疾人生活补助款</t>
  </si>
  <si>
    <t>北滘残疾人托养服务中心（怡康园）困难人员入住资助</t>
  </si>
  <si>
    <t>现帮扶标准每位帮扶对象最高800元。</t>
  </si>
  <si>
    <t>国强慈善基金捐赠广教、碧江、三桂村重度残疾人每月生活补助（含2018年结余178330元）</t>
  </si>
  <si>
    <t>指标010401：178330元加2019年国强基金捐160万元；对一级残疾人每人每月发放550元生活保障补助金，对二级残疾人每人每月发放450元生活保障补助金</t>
  </si>
  <si>
    <t>残疾人生活补助基金补助每人1200元/年[含“爱心雨露”助残即“一家多残”助残资助]（列支广东扶贫济困专项）</t>
  </si>
  <si>
    <t>对符合“家庭成员中含2名或以上残疾人”的对象，申请“爱心雨露”助残，每人每年补助1200元；</t>
  </si>
  <si>
    <t>星儿关爱项目</t>
  </si>
  <si>
    <t>2019年创新项目，主要开展融合教育、社区倡导等活动，为自闭症儿童营造平等接纳的氛围，同时了解自闭症家庭需求，最终形成调研报告，为项目深化推进提供支撑（从本金中划拨15万元启动）。</t>
  </si>
  <si>
    <t>其他公益事业</t>
  </si>
  <si>
    <t>美的集团2019年捐赠北滘镇公益教育事业发展</t>
  </si>
  <si>
    <t>2018年的资金转入历年公益项目，2019年该项目为130万元</t>
  </si>
  <si>
    <t>美的集团2019年捐赠105万元用于北滘、马龙、黄龙、三洪奇、林头、西滘、广教等七个村（社区）公益活动项目每个村（社区）最多资助15万元</t>
  </si>
  <si>
    <t>2018年的资金转入历年公益项目；2019年105万元</t>
  </si>
  <si>
    <t>美的集团2019年捐赠20万元用于北滘镇交通安全教育宣传项目</t>
  </si>
  <si>
    <t>美的集团2019年捐赠20万元用于北滘慈善公益项目开展。</t>
  </si>
  <si>
    <t>美的集团帮扶项目备用款</t>
  </si>
  <si>
    <t>预计银行存款活期利息收入</t>
  </si>
  <si>
    <t>国强慈善基金备用项目</t>
  </si>
  <si>
    <t>1.用于上述项目实际支出超出预算时补充；
2.用于捐赠方指定的慈善项目，或由慈善会按捐赠方意愿制定的项目。</t>
  </si>
  <si>
    <t>慈善会本金理财收入（6700万元）</t>
  </si>
  <si>
    <t>广东贵裕宝投资有限公司支持北滘镇群力围片区（西海、碧江、桃村）社区各项民生公益建设</t>
  </si>
  <si>
    <t>按西海89万元，桃村509445.5元、碧江251604.18元来资助民生公益建设。</t>
  </si>
  <si>
    <t>市民活动中心（慈善大楼）租金收益</t>
  </si>
  <si>
    <t>和的基金项目</t>
  </si>
  <si>
    <t>和的基金6000万元理财收入</t>
  </si>
  <si>
    <t xml:space="preserve">      和·北滘医疗提升基金</t>
  </si>
  <si>
    <t>根据和的基金的资金使用方案按计划列支</t>
  </si>
  <si>
    <t xml:space="preserve">      和·北滘医疗人才基金</t>
  </si>
  <si>
    <t xml:space="preserve">      和·北滘社区卫生服务基金</t>
  </si>
  <si>
    <t xml:space="preserve">      和·北滘养老服务基金</t>
  </si>
  <si>
    <t xml:space="preserve">      和·北滘民生福利基金</t>
  </si>
  <si>
    <t xml:space="preserve">      和·北滘村（社区）福利会发展基金</t>
  </si>
  <si>
    <t xml:space="preserve">      和·北滘社区营造基金</t>
  </si>
  <si>
    <t xml:space="preserve">      和·北滘教育发展基金</t>
  </si>
  <si>
    <t xml:space="preserve">      和·北滘妇女儿童关爱基金</t>
  </si>
  <si>
    <t xml:space="preserve">      和·北滘职工关爱基金</t>
  </si>
  <si>
    <t xml:space="preserve">      和·北滘青少年发展基金</t>
  </si>
  <si>
    <t xml:space="preserve">      和·北滘少儿艺术支持基金</t>
  </si>
  <si>
    <t>行政收入及支出</t>
  </si>
  <si>
    <t>————————</t>
  </si>
  <si>
    <t>日常行政运作经费</t>
  </si>
  <si>
    <t>慈善会活动筹办费用、活动会议、慰问封印制、电视宣传制作、网站维护、志愿服务团队运营等费用</t>
  </si>
  <si>
    <t>慈善会7名专职工作人员工资、社保等人员经费</t>
  </si>
  <si>
    <t>办公费、资料印刷费、维修费、水电垃圾通信费、审计费、业务培训费等公用经费</t>
  </si>
  <si>
    <t>2019年预算收入合计</t>
  </si>
  <si>
    <t>2019年预算支出合计</t>
  </si>
  <si>
    <t>说明：1、2019年镇慈善会15个冠名基金共结余2543708.57元，2019年按捐赠意愿实际情况列支；</t>
  </si>
  <si>
    <t xml:space="preserve">     2、历年企业定向捐赠民生公益设施建设及公益教育结余款为19784620.78元，2019年按赠意愿实际情况列支；</t>
  </si>
  <si>
    <t xml:space="preserve">     3、拨付一些热心企业及个人定向捐赠264590.5元；</t>
  </si>
  <si>
    <t xml:space="preserve">     4、区慈善会划拨安心善居款项75478.44元用于安心善居项目结算；顺德区扶持社会组织发展专项资金（2016年区下拨专项）44800.2元；</t>
  </si>
  <si>
    <t xml:space="preserve">     5、马龙廉租房建设项目，马龙廉租房建设项目总投入计划1500万元慈善会与政府按7:3比例出资，慈善会计划出资1050万元，已支付50万元前期费用；西海廉租房规划验收及房产证办理费263148.96元。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</si>
</sst>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0.00_ "/>
  </numFmts>
  <fonts count="33">
    <font>
      <sz val="12"/>
      <name val="宋体"/>
      <family val="0"/>
    </font>
    <font>
      <b/>
      <sz val="12"/>
      <name val="宋体"/>
      <family val="0"/>
    </font>
    <font>
      <sz val="9"/>
      <name val="宋体"/>
      <family val="0"/>
    </font>
    <font>
      <b/>
      <sz val="18"/>
      <name val="MS Sans Serif"/>
      <family val="2"/>
    </font>
    <font>
      <b/>
      <sz val="11"/>
      <name val="宋体"/>
      <family val="0"/>
    </font>
    <font>
      <b/>
      <sz val="10"/>
      <name val="宋体"/>
      <family val="0"/>
    </font>
    <font>
      <sz val="10"/>
      <name val="宋体"/>
      <family val="0"/>
    </font>
    <font>
      <sz val="11"/>
      <name val="宋体"/>
      <family val="0"/>
    </font>
    <font>
      <sz val="10.5"/>
      <name val="Times New Roman"/>
      <family val="1"/>
    </font>
    <font>
      <sz val="10"/>
      <name val="仿宋_GB2312"/>
      <family val="0"/>
    </font>
    <font>
      <b/>
      <sz val="10"/>
      <color indexed="10"/>
      <name val="宋体"/>
      <family val="0"/>
    </font>
    <font>
      <b/>
      <sz val="13"/>
      <color indexed="56"/>
      <name val="Tahoma"/>
      <family val="2"/>
    </font>
    <font>
      <u val="single"/>
      <sz val="12"/>
      <color indexed="36"/>
      <name val="宋体"/>
      <family val="0"/>
    </font>
    <font>
      <b/>
      <sz val="15"/>
      <color indexed="56"/>
      <name val="Tahoma"/>
      <family val="2"/>
    </font>
    <font>
      <sz val="11"/>
      <color indexed="62"/>
      <name val="Tahoma"/>
      <family val="2"/>
    </font>
    <font>
      <sz val="11"/>
      <color indexed="52"/>
      <name val="Tahoma"/>
      <family val="2"/>
    </font>
    <font>
      <b/>
      <sz val="11"/>
      <color indexed="56"/>
      <name val="Tahoma"/>
      <family val="2"/>
    </font>
    <font>
      <b/>
      <sz val="11"/>
      <color indexed="8"/>
      <name val="Tahoma"/>
      <family val="2"/>
    </font>
    <font>
      <b/>
      <sz val="18"/>
      <color indexed="56"/>
      <name val="宋体"/>
      <family val="0"/>
    </font>
    <font>
      <sz val="11"/>
      <color indexed="8"/>
      <name val="Tahoma"/>
      <family val="2"/>
    </font>
    <font>
      <sz val="11"/>
      <color indexed="20"/>
      <name val="Tahoma"/>
      <family val="2"/>
    </font>
    <font>
      <sz val="11"/>
      <color indexed="9"/>
      <name val="Tahoma"/>
      <family val="2"/>
    </font>
    <font>
      <b/>
      <sz val="11"/>
      <color indexed="52"/>
      <name val="Tahoma"/>
      <family val="2"/>
    </font>
    <font>
      <b/>
      <sz val="11"/>
      <color indexed="63"/>
      <name val="Tahoma"/>
      <family val="2"/>
    </font>
    <font>
      <u val="single"/>
      <sz val="12"/>
      <color indexed="12"/>
      <name val="宋体"/>
      <family val="0"/>
    </font>
    <font>
      <i/>
      <sz val="11"/>
      <color indexed="23"/>
      <name val="Tahoma"/>
      <family val="2"/>
    </font>
    <font>
      <sz val="11"/>
      <color indexed="10"/>
      <name val="Tahoma"/>
      <family val="2"/>
    </font>
    <font>
      <sz val="11"/>
      <color indexed="17"/>
      <name val="Tahoma"/>
      <family val="2"/>
    </font>
    <font>
      <b/>
      <sz val="11"/>
      <color indexed="9"/>
      <name val="Tahoma"/>
      <family val="2"/>
    </font>
    <font>
      <sz val="11"/>
      <color indexed="60"/>
      <name val="Tahoma"/>
      <family val="2"/>
    </font>
    <font>
      <b/>
      <sz val="18"/>
      <name val="宋体"/>
      <family val="0"/>
    </font>
    <font>
      <sz val="10"/>
      <color indexed="10"/>
      <name val="宋体"/>
      <family val="0"/>
    </font>
    <font>
      <b/>
      <sz val="10"/>
      <color rgb="FFFF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C00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9" fillId="2" borderId="0" applyNumberFormat="0" applyBorder="0" applyAlignment="0" applyProtection="0"/>
    <xf numFmtId="0" fontId="14"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3" fillId="0" borderId="3" applyNumberFormat="0" applyFill="0" applyAlignment="0" applyProtection="0"/>
    <xf numFmtId="0" fontId="11" fillId="0" borderId="4" applyNumberFormat="0" applyFill="0" applyAlignment="0" applyProtection="0"/>
    <xf numFmtId="0" fontId="21" fillId="8" borderId="0" applyNumberFormat="0" applyBorder="0" applyAlignment="0" applyProtection="0"/>
    <xf numFmtId="0" fontId="16" fillId="0" borderId="5" applyNumberFormat="0" applyFill="0" applyAlignment="0" applyProtection="0"/>
    <xf numFmtId="0" fontId="21" fillId="9" borderId="0" applyNumberFormat="0" applyBorder="0" applyAlignment="0" applyProtection="0"/>
    <xf numFmtId="0" fontId="23" fillId="10" borderId="6" applyNumberFormat="0" applyAlignment="0" applyProtection="0"/>
    <xf numFmtId="0" fontId="22" fillId="10" borderId="1" applyNumberFormat="0" applyAlignment="0" applyProtection="0"/>
    <xf numFmtId="0" fontId="28" fillId="11" borderId="7" applyNumberFormat="0" applyAlignment="0" applyProtection="0"/>
    <xf numFmtId="0" fontId="0" fillId="0" borderId="0" applyFont="0" applyAlignment="0">
      <protection/>
    </xf>
    <xf numFmtId="0" fontId="19" fillId="3" borderId="0" applyNumberFormat="0" applyBorder="0" applyAlignment="0" applyProtection="0"/>
    <xf numFmtId="0" fontId="21" fillId="12" borderId="0" applyNumberFormat="0" applyBorder="0" applyAlignment="0" applyProtection="0"/>
    <xf numFmtId="0" fontId="15" fillId="0" borderId="8" applyNumberFormat="0" applyFill="0" applyAlignment="0" applyProtection="0"/>
    <xf numFmtId="0" fontId="17" fillId="0" borderId="9" applyNumberFormat="0" applyFill="0" applyAlignment="0" applyProtection="0"/>
    <xf numFmtId="0" fontId="27" fillId="2" borderId="0" applyNumberFormat="0" applyBorder="0" applyAlignment="0" applyProtection="0"/>
    <xf numFmtId="0" fontId="29" fillId="13" borderId="0" applyNumberFormat="0" applyBorder="0" applyAlignment="0" applyProtection="0"/>
    <xf numFmtId="0" fontId="19" fillId="14"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19"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9" fillId="22" borderId="0" applyNumberFormat="0" applyBorder="0" applyAlignment="0" applyProtection="0"/>
    <xf numFmtId="0" fontId="21" fillId="23" borderId="0" applyNumberFormat="0" applyBorder="0" applyAlignment="0" applyProtection="0"/>
    <xf numFmtId="0" fontId="2" fillId="0" borderId="0" applyFont="0" applyAlignment="0">
      <protection/>
    </xf>
    <xf numFmtId="0" fontId="2" fillId="0" borderId="0" applyFont="0" applyAlignment="0">
      <protection/>
    </xf>
  </cellStyleXfs>
  <cellXfs count="48">
    <xf numFmtId="0" fontId="0" fillId="0" borderId="0" xfId="0" applyAlignment="1">
      <alignment/>
    </xf>
    <xf numFmtId="0" fontId="0" fillId="24" borderId="0" xfId="0" applyFont="1" applyFill="1" applyAlignment="1">
      <alignment vertical="center"/>
    </xf>
    <xf numFmtId="0" fontId="1" fillId="24" borderId="0" xfId="0" applyFont="1" applyFill="1" applyBorder="1" applyAlignment="1">
      <alignment/>
    </xf>
    <xf numFmtId="0" fontId="1" fillId="24" borderId="0" xfId="0" applyFont="1" applyFill="1" applyBorder="1" applyAlignment="1">
      <alignment horizontal="center"/>
    </xf>
    <xf numFmtId="0" fontId="1" fillId="24" borderId="0" xfId="0" applyFont="1" applyFill="1" applyBorder="1" applyAlignment="1">
      <alignment horizontal="right"/>
    </xf>
    <xf numFmtId="0" fontId="1" fillId="24" borderId="0" xfId="0" applyFont="1" applyFill="1" applyBorder="1" applyAlignment="1">
      <alignment vertical="center" wrapText="1"/>
    </xf>
    <xf numFmtId="0" fontId="1" fillId="24" borderId="0" xfId="0" applyFont="1" applyFill="1" applyBorder="1" applyAlignment="1">
      <alignment horizontal="left" vertical="center" wrapText="1"/>
    </xf>
    <xf numFmtId="0" fontId="1" fillId="24" borderId="0" xfId="0" applyFont="1" applyFill="1" applyBorder="1" applyAlignment="1">
      <alignment horizontal="right" vertical="center" wrapText="1"/>
    </xf>
    <xf numFmtId="0" fontId="0" fillId="24" borderId="0" xfId="0" applyFont="1" applyFill="1" applyBorder="1" applyAlignment="1">
      <alignment vertical="center" wrapText="1"/>
    </xf>
    <xf numFmtId="0" fontId="2" fillId="24" borderId="0" xfId="0" applyFont="1" applyFill="1" applyAlignment="1">
      <alignment vertical="center" wrapText="1"/>
    </xf>
    <xf numFmtId="0" fontId="0" fillId="24" borderId="0" xfId="0" applyFont="1" applyFill="1" applyAlignment="1">
      <alignment vertical="center" wrapText="1"/>
    </xf>
    <xf numFmtId="0" fontId="0" fillId="24" borderId="0" xfId="0" applyFont="1" applyFill="1" applyAlignment="1">
      <alignment/>
    </xf>
    <xf numFmtId="0" fontId="3" fillId="24" borderId="0" xfId="0" applyFont="1" applyFill="1" applyBorder="1" applyAlignment="1">
      <alignment horizontal="center" vertical="center" wrapText="1"/>
    </xf>
    <xf numFmtId="0" fontId="4" fillId="24" borderId="0" xfId="0" applyFont="1" applyFill="1" applyBorder="1" applyAlignment="1">
      <alignment horizontal="left" vertical="center" wrapText="1"/>
    </xf>
    <xf numFmtId="0" fontId="4" fillId="24" borderId="10" xfId="0" applyFont="1" applyFill="1" applyBorder="1" applyAlignment="1">
      <alignment horizontal="left" vertical="center" wrapText="1"/>
    </xf>
    <xf numFmtId="0" fontId="5" fillId="24" borderId="11" xfId="0" applyFont="1" applyFill="1" applyBorder="1" applyAlignment="1">
      <alignment horizontal="center" vertical="center" wrapText="1"/>
    </xf>
    <xf numFmtId="0" fontId="5" fillId="24" borderId="11" xfId="0" applyFont="1" applyFill="1" applyBorder="1" applyAlignment="1">
      <alignment horizontal="right" vertical="center" wrapText="1"/>
    </xf>
    <xf numFmtId="0" fontId="6" fillId="24" borderId="11" xfId="0" applyFont="1" applyFill="1" applyBorder="1" applyAlignment="1">
      <alignment horizontal="left" vertical="center" wrapText="1"/>
    </xf>
    <xf numFmtId="4" fontId="6" fillId="24" borderId="11" xfId="0" applyNumberFormat="1" applyFont="1" applyFill="1" applyBorder="1" applyAlignment="1">
      <alignment horizontal="right" vertical="center" wrapText="1"/>
    </xf>
    <xf numFmtId="0" fontId="6" fillId="25" borderId="11" xfId="0" applyFont="1" applyFill="1" applyBorder="1" applyAlignment="1">
      <alignment horizontal="left" vertical="center" wrapText="1"/>
    </xf>
    <xf numFmtId="0" fontId="0" fillId="24" borderId="11" xfId="0" applyFont="1" applyFill="1" applyBorder="1" applyAlignment="1">
      <alignment vertical="center"/>
    </xf>
    <xf numFmtId="178" fontId="7" fillId="24" borderId="11" xfId="0" applyNumberFormat="1" applyFont="1" applyFill="1" applyBorder="1" applyAlignment="1">
      <alignment horizontal="right"/>
    </xf>
    <xf numFmtId="4" fontId="5" fillId="24" borderId="11" xfId="0" applyNumberFormat="1" applyFont="1" applyFill="1" applyBorder="1" applyAlignment="1">
      <alignment horizontal="right" vertical="center" wrapText="1"/>
    </xf>
    <xf numFmtId="0" fontId="6" fillId="24" borderId="12" xfId="0" applyFont="1" applyFill="1" applyBorder="1" applyAlignment="1">
      <alignment horizontal="center" vertical="center" wrapText="1"/>
    </xf>
    <xf numFmtId="4" fontId="6" fillId="24" borderId="12" xfId="0" applyNumberFormat="1" applyFont="1" applyFill="1" applyBorder="1" applyAlignment="1">
      <alignment horizontal="center" vertical="center" wrapText="1"/>
    </xf>
    <xf numFmtId="0" fontId="6" fillId="24" borderId="13" xfId="0" applyFont="1" applyFill="1" applyBorder="1" applyAlignment="1">
      <alignment horizontal="center" vertical="center" wrapText="1"/>
    </xf>
    <xf numFmtId="4" fontId="6" fillId="24" borderId="13" xfId="0" applyNumberFormat="1" applyFont="1" applyFill="1" applyBorder="1" applyAlignment="1">
      <alignment horizontal="center" vertical="center" wrapText="1"/>
    </xf>
    <xf numFmtId="4" fontId="2" fillId="24" borderId="11" xfId="0" applyNumberFormat="1" applyFont="1" applyFill="1" applyBorder="1" applyAlignment="1">
      <alignment horizontal="right" vertical="center"/>
    </xf>
    <xf numFmtId="0" fontId="6" fillId="24" borderId="14" xfId="0" applyFont="1" applyFill="1" applyBorder="1" applyAlignment="1">
      <alignment horizontal="center" vertical="center" wrapText="1"/>
    </xf>
    <xf numFmtId="4" fontId="6" fillId="24" borderId="14" xfId="0" applyNumberFormat="1" applyFont="1" applyFill="1" applyBorder="1" applyAlignment="1">
      <alignment horizontal="center" vertical="center" wrapText="1"/>
    </xf>
    <xf numFmtId="4" fontId="2" fillId="24" borderId="12" xfId="0" applyNumberFormat="1" applyFont="1" applyFill="1" applyBorder="1" applyAlignment="1">
      <alignment horizontal="center" vertical="center"/>
    </xf>
    <xf numFmtId="4" fontId="2" fillId="24" borderId="14" xfId="0" applyNumberFormat="1" applyFont="1" applyFill="1" applyBorder="1" applyAlignment="1">
      <alignment horizontal="center" vertical="center"/>
    </xf>
    <xf numFmtId="4" fontId="2" fillId="24" borderId="13"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wrapText="1"/>
    </xf>
    <xf numFmtId="0" fontId="8" fillId="24" borderId="11" xfId="0" applyFont="1" applyFill="1" applyBorder="1" applyAlignment="1">
      <alignment horizontal="right" vertical="center" wrapText="1"/>
    </xf>
    <xf numFmtId="0" fontId="2" fillId="24" borderId="11" xfId="64" applyFont="1" applyFill="1" applyBorder="1" applyAlignment="1">
      <alignment horizontal="left" vertical="center" wrapText="1"/>
      <protection/>
    </xf>
    <xf numFmtId="4" fontId="2" fillId="24" borderId="11" xfId="64" applyNumberFormat="1" applyFont="1" applyFill="1" applyBorder="1" applyAlignment="1">
      <alignment horizontal="right" vertical="center"/>
      <protection/>
    </xf>
    <xf numFmtId="0" fontId="6" fillId="24" borderId="11" xfId="0" applyFont="1" applyFill="1" applyBorder="1" applyAlignment="1">
      <alignment horizontal="center" vertical="center" wrapText="1"/>
    </xf>
    <xf numFmtId="0" fontId="5" fillId="24" borderId="11" xfId="0" applyFont="1" applyFill="1" applyBorder="1" applyAlignment="1">
      <alignment vertical="center" wrapText="1"/>
    </xf>
    <xf numFmtId="179" fontId="5" fillId="24" borderId="11" xfId="0" applyNumberFormat="1" applyFont="1" applyFill="1" applyBorder="1" applyAlignment="1">
      <alignment horizontal="right" vertical="center" wrapText="1"/>
    </xf>
    <xf numFmtId="0" fontId="6" fillId="24" borderId="11" xfId="0" applyFont="1" applyFill="1" applyBorder="1" applyAlignment="1">
      <alignment vertical="center" wrapText="1"/>
    </xf>
    <xf numFmtId="4" fontId="6" fillId="24" borderId="11" xfId="0" applyNumberFormat="1" applyFont="1" applyFill="1" applyBorder="1" applyAlignment="1">
      <alignment vertical="center" wrapText="1"/>
    </xf>
    <xf numFmtId="0" fontId="9" fillId="24" borderId="11" xfId="0" applyFont="1" applyFill="1" applyBorder="1" applyAlignment="1">
      <alignment vertical="center"/>
    </xf>
    <xf numFmtId="179" fontId="5" fillId="24" borderId="11" xfId="0" applyNumberFormat="1" applyFont="1" applyFill="1" applyBorder="1" applyAlignment="1">
      <alignment horizontal="right"/>
    </xf>
    <xf numFmtId="179" fontId="5" fillId="24" borderId="11" xfId="0" applyNumberFormat="1" applyFont="1" applyFill="1" applyBorder="1" applyAlignment="1">
      <alignment horizontal="right" vertical="center"/>
    </xf>
    <xf numFmtId="179" fontId="32" fillId="24" borderId="11" xfId="0" applyNumberFormat="1" applyFont="1" applyFill="1" applyBorder="1" applyAlignment="1">
      <alignment horizontal="right" vertical="center" wrapText="1"/>
    </xf>
    <xf numFmtId="0" fontId="7" fillId="24" borderId="11" xfId="41" applyFont="1" applyFill="1" applyBorder="1" applyAlignment="1">
      <alignment horizontal="right" vertical="center" wrapText="1"/>
      <protection/>
    </xf>
    <xf numFmtId="0" fontId="8" fillId="24" borderId="11" xfId="0" applyFont="1" applyFill="1" applyBorder="1" applyAlignment="1">
      <alignment horizontal="justify"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基金及民生福利明细 (2)"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R91"/>
  <sheetViews>
    <sheetView tabSelected="1" zoomScale="120" zoomScaleNormal="120" workbookViewId="0" topLeftCell="A49">
      <selection activeCell="J44" sqref="J44"/>
    </sheetView>
  </sheetViews>
  <sheetFormatPr defaultColWidth="9.00390625" defaultRowHeight="14.25"/>
  <cols>
    <col min="1" max="1" width="4.50390625" style="2" customWidth="1"/>
    <col min="2" max="2" width="30.625" style="3" customWidth="1"/>
    <col min="3" max="3" width="14.875" style="4" customWidth="1"/>
    <col min="4" max="4" width="16.00390625" style="5" hidden="1" customWidth="1"/>
    <col min="5" max="5" width="5.50390625" style="6" customWidth="1"/>
    <col min="6" max="6" width="29.25390625" style="7" customWidth="1"/>
    <col min="7" max="7" width="13.375" style="8" hidden="1" customWidth="1"/>
    <col min="8" max="8" width="15.25390625" style="9" hidden="1" customWidth="1"/>
    <col min="9" max="9" width="12.125" style="10" hidden="1" customWidth="1"/>
    <col min="10" max="10" width="14.75390625" style="10" customWidth="1"/>
    <col min="11" max="11" width="42.50390625" style="10" hidden="1" customWidth="1"/>
    <col min="12" max="12" width="3.375" style="10" hidden="1" customWidth="1"/>
    <col min="13" max="200" width="9.00390625" style="10" customWidth="1"/>
    <col min="201" max="16384" width="9.00390625" style="11" customWidth="1"/>
  </cols>
  <sheetData>
    <row r="1" spans="1:200" ht="26.25" customHeight="1">
      <c r="A1" s="12" t="s">
        <v>0</v>
      </c>
      <c r="B1" s="12"/>
      <c r="C1" s="12"/>
      <c r="D1" s="12"/>
      <c r="E1" s="12"/>
      <c r="F1" s="12"/>
      <c r="G1" s="12"/>
      <c r="H1" s="12"/>
      <c r="I1" s="12"/>
      <c r="J1" s="12"/>
      <c r="K1" s="12"/>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row>
    <row r="2" spans="1:200" ht="33.75" customHeight="1">
      <c r="A2" s="13" t="s">
        <v>1</v>
      </c>
      <c r="B2" s="13"/>
      <c r="C2" s="13"/>
      <c r="D2" s="13"/>
      <c r="E2" s="13"/>
      <c r="F2" s="13"/>
      <c r="G2" s="13"/>
      <c r="H2" s="13"/>
      <c r="I2" s="13"/>
      <c r="J2" s="13"/>
      <c r="K2" s="13"/>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row>
    <row r="3" spans="1:200" ht="33" customHeight="1">
      <c r="A3" s="14" t="s">
        <v>2</v>
      </c>
      <c r="B3" s="14"/>
      <c r="C3" s="14"/>
      <c r="D3" s="14"/>
      <c r="E3" s="14"/>
      <c r="F3" s="14"/>
      <c r="G3" s="14"/>
      <c r="H3" s="14"/>
      <c r="I3" s="14"/>
      <c r="J3" s="14"/>
      <c r="K3" s="14"/>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row>
    <row r="4" spans="1:11" s="1" customFormat="1" ht="36" customHeight="1">
      <c r="A4" s="15" t="s">
        <v>3</v>
      </c>
      <c r="B4" s="15" t="s">
        <v>4</v>
      </c>
      <c r="C4" s="15" t="s">
        <v>5</v>
      </c>
      <c r="D4" s="15" t="s">
        <v>6</v>
      </c>
      <c r="E4" s="15" t="s">
        <v>7</v>
      </c>
      <c r="F4" s="15" t="s">
        <v>8</v>
      </c>
      <c r="G4" s="16" t="s">
        <v>9</v>
      </c>
      <c r="H4" s="16" t="s">
        <v>10</v>
      </c>
      <c r="I4" s="16" t="s">
        <v>11</v>
      </c>
      <c r="J4" s="16" t="s">
        <v>12</v>
      </c>
      <c r="K4" s="38" t="s">
        <v>13</v>
      </c>
    </row>
    <row r="5" spans="1:12" s="1" customFormat="1" ht="36.75" customHeight="1">
      <c r="A5" s="15" t="s">
        <v>14</v>
      </c>
      <c r="B5" s="17" t="s">
        <v>15</v>
      </c>
      <c r="C5" s="18">
        <v>3100000</v>
      </c>
      <c r="D5" s="18"/>
      <c r="E5" s="15" t="s">
        <v>14</v>
      </c>
      <c r="F5" s="17" t="s">
        <v>16</v>
      </c>
      <c r="G5" s="18">
        <v>3093409.2</v>
      </c>
      <c r="H5" s="18">
        <v>2711677.5</v>
      </c>
      <c r="I5" s="18">
        <f aca="true" t="shared" si="0" ref="I5:I37">G5-H5</f>
        <v>381731.7000000002</v>
      </c>
      <c r="J5" s="39">
        <v>3481731.7</v>
      </c>
      <c r="K5" s="40" t="s">
        <v>17</v>
      </c>
      <c r="L5" s="1">
        <v>1</v>
      </c>
    </row>
    <row r="6" spans="1:12" s="1" customFormat="1" ht="24.75" customHeight="1">
      <c r="A6" s="15"/>
      <c r="B6" s="17" t="s">
        <v>18</v>
      </c>
      <c r="C6" s="18">
        <v>500000</v>
      </c>
      <c r="D6" s="18"/>
      <c r="E6" s="15"/>
      <c r="F6" s="17" t="s">
        <v>18</v>
      </c>
      <c r="G6" s="18">
        <v>500000</v>
      </c>
      <c r="H6" s="18">
        <v>500000</v>
      </c>
      <c r="I6" s="18">
        <f t="shared" si="0"/>
        <v>0</v>
      </c>
      <c r="J6" s="39">
        <v>500000</v>
      </c>
      <c r="K6" s="41" t="s">
        <v>19</v>
      </c>
      <c r="L6" s="1">
        <v>2</v>
      </c>
    </row>
    <row r="7" spans="1:12" s="1" customFormat="1" ht="66" customHeight="1">
      <c r="A7" s="15"/>
      <c r="B7" s="17" t="s">
        <v>20</v>
      </c>
      <c r="C7" s="18">
        <v>400000</v>
      </c>
      <c r="D7" s="18"/>
      <c r="E7" s="15"/>
      <c r="F7" s="17" t="s">
        <v>21</v>
      </c>
      <c r="G7" s="18">
        <v>800000</v>
      </c>
      <c r="H7" s="18">
        <v>592600</v>
      </c>
      <c r="I7" s="18">
        <f t="shared" si="0"/>
        <v>207400</v>
      </c>
      <c r="J7" s="22">
        <v>607400</v>
      </c>
      <c r="K7" s="42" t="s">
        <v>22</v>
      </c>
      <c r="L7" s="1">
        <v>3</v>
      </c>
    </row>
    <row r="8" spans="1:12" s="1" customFormat="1" ht="55.5" customHeight="1">
      <c r="A8" s="15"/>
      <c r="B8" s="17" t="s">
        <v>23</v>
      </c>
      <c r="C8" s="18">
        <v>300000</v>
      </c>
      <c r="D8" s="18"/>
      <c r="E8" s="15"/>
      <c r="F8" s="17" t="s">
        <v>24</v>
      </c>
      <c r="G8" s="18">
        <v>2600000</v>
      </c>
      <c r="H8" s="18">
        <v>2551091.5</v>
      </c>
      <c r="I8" s="18">
        <f t="shared" si="0"/>
        <v>48908.5</v>
      </c>
      <c r="J8" s="22">
        <v>3600000</v>
      </c>
      <c r="K8" s="41" t="s">
        <v>25</v>
      </c>
      <c r="L8" s="1">
        <v>4</v>
      </c>
    </row>
    <row r="9" spans="1:12" s="1" customFormat="1" ht="60">
      <c r="A9" s="15"/>
      <c r="B9" s="17" t="s">
        <v>26</v>
      </c>
      <c r="C9" s="18">
        <v>300000</v>
      </c>
      <c r="D9" s="18"/>
      <c r="E9" s="15"/>
      <c r="F9" s="19" t="s">
        <v>27</v>
      </c>
      <c r="G9" s="18">
        <v>2000000</v>
      </c>
      <c r="H9" s="18">
        <v>1983692.6</v>
      </c>
      <c r="I9" s="18">
        <f t="shared" si="0"/>
        <v>16307.399999999907</v>
      </c>
      <c r="J9" s="39">
        <v>2500000</v>
      </c>
      <c r="K9" s="41" t="s">
        <v>28</v>
      </c>
      <c r="L9" s="1">
        <v>5</v>
      </c>
    </row>
    <row r="10" spans="1:12" s="1" customFormat="1" ht="35.25" customHeight="1">
      <c r="A10" s="15"/>
      <c r="B10" s="17" t="s">
        <v>24</v>
      </c>
      <c r="C10" s="18">
        <v>3600000</v>
      </c>
      <c r="D10" s="18"/>
      <c r="E10" s="15"/>
      <c r="F10" s="17" t="s">
        <v>29</v>
      </c>
      <c r="G10" s="18">
        <v>200000</v>
      </c>
      <c r="H10" s="20">
        <v>37488.9</v>
      </c>
      <c r="I10" s="18">
        <f t="shared" si="0"/>
        <v>162511.1</v>
      </c>
      <c r="J10" s="39">
        <v>200000</v>
      </c>
      <c r="K10" s="41" t="s">
        <v>30</v>
      </c>
      <c r="L10" s="1">
        <v>6</v>
      </c>
    </row>
    <row r="11" spans="1:12" s="1" customFormat="1" ht="60.75" customHeight="1">
      <c r="A11" s="15"/>
      <c r="B11" s="17" t="s">
        <v>31</v>
      </c>
      <c r="C11" s="18">
        <v>2500000</v>
      </c>
      <c r="D11" s="18"/>
      <c r="E11" s="15"/>
      <c r="F11" s="17" t="s">
        <v>32</v>
      </c>
      <c r="G11" s="18">
        <v>300000</v>
      </c>
      <c r="H11" s="18">
        <v>160000</v>
      </c>
      <c r="I11" s="18">
        <f t="shared" si="0"/>
        <v>140000</v>
      </c>
      <c r="J11" s="43">
        <v>350000</v>
      </c>
      <c r="K11" s="41" t="s">
        <v>33</v>
      </c>
      <c r="L11" s="1">
        <v>7</v>
      </c>
    </row>
    <row r="12" spans="1:12" s="1" customFormat="1" ht="51" customHeight="1">
      <c r="A12" s="15"/>
      <c r="B12" s="17" t="s">
        <v>34</v>
      </c>
      <c r="C12" s="18">
        <v>400000</v>
      </c>
      <c r="D12" s="18"/>
      <c r="E12" s="15"/>
      <c r="F12" s="17" t="s">
        <v>35</v>
      </c>
      <c r="G12" s="18">
        <v>100000</v>
      </c>
      <c r="H12" s="18">
        <v>0</v>
      </c>
      <c r="I12" s="18">
        <f aca="true" t="shared" si="1" ref="I12:I18">G12-H12</f>
        <v>100000</v>
      </c>
      <c r="J12" s="43">
        <v>100000</v>
      </c>
      <c r="K12" s="41" t="s">
        <v>36</v>
      </c>
      <c r="L12" s="1">
        <v>8</v>
      </c>
    </row>
    <row r="13" spans="1:12" s="1" customFormat="1" ht="57.75" customHeight="1">
      <c r="A13" s="15"/>
      <c r="B13" s="17" t="s">
        <v>37</v>
      </c>
      <c r="C13" s="18">
        <v>150000</v>
      </c>
      <c r="D13" s="21"/>
      <c r="E13" s="15"/>
      <c r="F13" s="17" t="s">
        <v>38</v>
      </c>
      <c r="G13" s="18">
        <v>200000</v>
      </c>
      <c r="H13" s="18">
        <v>20000</v>
      </c>
      <c r="I13" s="18">
        <f t="shared" si="1"/>
        <v>180000</v>
      </c>
      <c r="J13" s="43">
        <v>200000</v>
      </c>
      <c r="K13" s="41" t="s">
        <v>39</v>
      </c>
      <c r="L13" s="1">
        <v>9</v>
      </c>
    </row>
    <row r="14" spans="1:12" s="1" customFormat="1" ht="46.5" customHeight="1">
      <c r="A14" s="15"/>
      <c r="B14" s="17" t="s">
        <v>40</v>
      </c>
      <c r="C14" s="18">
        <v>50000</v>
      </c>
      <c r="D14" s="18"/>
      <c r="E14" s="15"/>
      <c r="F14" s="17" t="s">
        <v>41</v>
      </c>
      <c r="G14" s="18">
        <v>50000</v>
      </c>
      <c r="H14" s="18">
        <v>0</v>
      </c>
      <c r="I14" s="18">
        <f t="shared" si="1"/>
        <v>50000</v>
      </c>
      <c r="J14" s="43">
        <v>50000</v>
      </c>
      <c r="K14" s="41" t="s">
        <v>42</v>
      </c>
      <c r="L14" s="1">
        <v>10</v>
      </c>
    </row>
    <row r="15" spans="1:12" s="1" customFormat="1" ht="48" customHeight="1">
      <c r="A15" s="15"/>
      <c r="B15" s="17" t="s">
        <v>43</v>
      </c>
      <c r="C15" s="18">
        <v>150000</v>
      </c>
      <c r="D15" s="18"/>
      <c r="E15" s="15"/>
      <c r="F15" s="17" t="s">
        <v>44</v>
      </c>
      <c r="G15" s="18">
        <v>300000</v>
      </c>
      <c r="H15" s="18"/>
      <c r="I15" s="18">
        <f t="shared" si="1"/>
        <v>300000</v>
      </c>
      <c r="J15" s="39">
        <v>300000</v>
      </c>
      <c r="K15" s="41" t="s">
        <v>45</v>
      </c>
      <c r="L15" s="1">
        <v>11</v>
      </c>
    </row>
    <row r="16" spans="1:12" s="1" customFormat="1" ht="57.75" customHeight="1">
      <c r="A16" s="15"/>
      <c r="B16" s="17" t="s">
        <v>46</v>
      </c>
      <c r="C16" s="18">
        <v>300000</v>
      </c>
      <c r="D16" s="18"/>
      <c r="E16" s="15"/>
      <c r="F16" s="17" t="s">
        <v>47</v>
      </c>
      <c r="G16" s="18">
        <v>50000</v>
      </c>
      <c r="H16" s="18"/>
      <c r="I16" s="18">
        <f t="shared" si="1"/>
        <v>50000</v>
      </c>
      <c r="J16" s="39">
        <v>50000</v>
      </c>
      <c r="K16" s="41" t="s">
        <v>48</v>
      </c>
      <c r="L16" s="1">
        <v>12</v>
      </c>
    </row>
    <row r="17" spans="1:12" s="1" customFormat="1" ht="27.75" customHeight="1">
      <c r="A17" s="15"/>
      <c r="B17" s="17" t="s">
        <v>49</v>
      </c>
      <c r="C17" s="18">
        <v>500000</v>
      </c>
      <c r="D17" s="18"/>
      <c r="E17" s="15"/>
      <c r="F17" s="17" t="s">
        <v>50</v>
      </c>
      <c r="G17" s="18">
        <v>50000</v>
      </c>
      <c r="H17" s="21">
        <v>34114</v>
      </c>
      <c r="I17" s="18">
        <f t="shared" si="1"/>
        <v>15886</v>
      </c>
      <c r="J17" s="39">
        <v>115886</v>
      </c>
      <c r="K17" s="41" t="s">
        <v>51</v>
      </c>
      <c r="L17" s="1">
        <v>13</v>
      </c>
    </row>
    <row r="18" spans="1:12" s="1" customFormat="1" ht="27.75" customHeight="1">
      <c r="A18" s="15"/>
      <c r="B18" s="17" t="s">
        <v>52</v>
      </c>
      <c r="C18" s="18">
        <v>500000</v>
      </c>
      <c r="D18" s="18"/>
      <c r="E18" s="15"/>
      <c r="F18" s="17" t="s">
        <v>53</v>
      </c>
      <c r="G18" s="18">
        <v>15000</v>
      </c>
      <c r="H18" s="18"/>
      <c r="I18" s="18">
        <f t="shared" si="1"/>
        <v>15000</v>
      </c>
      <c r="J18" s="39">
        <v>15000</v>
      </c>
      <c r="K18" s="41" t="s">
        <v>54</v>
      </c>
      <c r="L18" s="1">
        <v>15</v>
      </c>
    </row>
    <row r="19" spans="1:12" s="1" customFormat="1" ht="27.75" customHeight="1">
      <c r="A19" s="15"/>
      <c r="B19" s="15" t="s">
        <v>55</v>
      </c>
      <c r="C19" s="22">
        <f>SUM(C5:C18)</f>
        <v>12750000</v>
      </c>
      <c r="D19" s="22">
        <f>SUM(D5:D18)</f>
        <v>0</v>
      </c>
      <c r="E19" s="15"/>
      <c r="F19" s="15" t="s">
        <v>56</v>
      </c>
      <c r="G19" s="22">
        <v>10680813.08</v>
      </c>
      <c r="H19" s="22">
        <f>SUM(H5:H18)</f>
        <v>8590664.5</v>
      </c>
      <c r="I19" s="18">
        <f t="shared" si="0"/>
        <v>2090148.58</v>
      </c>
      <c r="J19" s="39">
        <f>SUM(J5:J18)</f>
        <v>12070017.7</v>
      </c>
      <c r="K19" s="41"/>
      <c r="L19" s="1">
        <v>17</v>
      </c>
    </row>
    <row r="20" spans="1:12" s="1" customFormat="1" ht="50.25" customHeight="1">
      <c r="A20" s="15" t="s">
        <v>57</v>
      </c>
      <c r="B20" s="23" t="s">
        <v>58</v>
      </c>
      <c r="C20" s="24">
        <v>62300</v>
      </c>
      <c r="D20" s="18"/>
      <c r="E20" s="15" t="s">
        <v>57</v>
      </c>
      <c r="F20" s="17" t="s">
        <v>59</v>
      </c>
      <c r="G20" s="18">
        <v>70000</v>
      </c>
      <c r="H20" s="18">
        <v>0</v>
      </c>
      <c r="I20" s="18">
        <f t="shared" si="0"/>
        <v>70000</v>
      </c>
      <c r="J20" s="44">
        <v>70000</v>
      </c>
      <c r="K20" s="41" t="s">
        <v>60</v>
      </c>
      <c r="L20" s="1">
        <v>18</v>
      </c>
    </row>
    <row r="21" spans="1:12" s="1" customFormat="1" ht="36.75" customHeight="1">
      <c r="A21" s="15"/>
      <c r="B21" s="25"/>
      <c r="C21" s="26"/>
      <c r="D21" s="18"/>
      <c r="E21" s="15"/>
      <c r="F21" s="17" t="s">
        <v>61</v>
      </c>
      <c r="G21" s="18">
        <v>400000</v>
      </c>
      <c r="H21" s="27">
        <v>398706.47</v>
      </c>
      <c r="I21" s="18">
        <f t="shared" si="0"/>
        <v>1293.530000000028</v>
      </c>
      <c r="J21" s="39">
        <v>500000</v>
      </c>
      <c r="K21" s="41" t="s">
        <v>62</v>
      </c>
      <c r="L21" s="1">
        <v>19</v>
      </c>
    </row>
    <row r="22" spans="1:12" s="1" customFormat="1" ht="20.25" customHeight="1">
      <c r="A22" s="15"/>
      <c r="B22" s="15" t="s">
        <v>55</v>
      </c>
      <c r="C22" s="22">
        <v>1000000</v>
      </c>
      <c r="D22" s="22">
        <f>SUM(D20:D21)</f>
        <v>0</v>
      </c>
      <c r="E22" s="15"/>
      <c r="F22" s="15" t="s">
        <v>55</v>
      </c>
      <c r="G22" s="22">
        <v>1970000</v>
      </c>
      <c r="H22" s="22">
        <f>SUM(H20:H21)</f>
        <v>398706.47</v>
      </c>
      <c r="I22" s="18">
        <f t="shared" si="0"/>
        <v>1571293.53</v>
      </c>
      <c r="J22" s="44">
        <f>SUM(J20:J21)</f>
        <v>570000</v>
      </c>
      <c r="K22" s="41"/>
      <c r="L22" s="1">
        <v>21</v>
      </c>
    </row>
    <row r="23" spans="1:12" s="1" customFormat="1" ht="60.75" customHeight="1">
      <c r="A23" s="15" t="s">
        <v>63</v>
      </c>
      <c r="B23" s="23" t="s">
        <v>64</v>
      </c>
      <c r="C23" s="24">
        <v>1000000</v>
      </c>
      <c r="D23" s="18"/>
      <c r="E23" s="15" t="s">
        <v>63</v>
      </c>
      <c r="F23" s="17" t="s">
        <v>65</v>
      </c>
      <c r="G23" s="18">
        <v>2610600</v>
      </c>
      <c r="H23" s="18">
        <v>2451497.2</v>
      </c>
      <c r="I23" s="18">
        <f t="shared" si="0"/>
        <v>159102.7999999998</v>
      </c>
      <c r="J23" s="39">
        <v>1751060</v>
      </c>
      <c r="K23" s="41" t="s">
        <v>66</v>
      </c>
      <c r="L23" s="1">
        <v>22</v>
      </c>
    </row>
    <row r="24" spans="1:12" s="1" customFormat="1" ht="24.75" customHeight="1">
      <c r="A24" s="15"/>
      <c r="B24" s="28"/>
      <c r="C24" s="29"/>
      <c r="D24" s="18"/>
      <c r="E24" s="15"/>
      <c r="F24" s="17" t="s">
        <v>67</v>
      </c>
      <c r="G24" s="18">
        <v>246677.6</v>
      </c>
      <c r="H24" s="18">
        <v>81432</v>
      </c>
      <c r="I24" s="18">
        <f t="shared" si="0"/>
        <v>165245.6</v>
      </c>
      <c r="J24" s="39">
        <v>165245.6</v>
      </c>
      <c r="K24" s="41" t="s">
        <v>68</v>
      </c>
      <c r="L24" s="1">
        <v>23</v>
      </c>
    </row>
    <row r="25" spans="1:12" s="1" customFormat="1" ht="24.75" customHeight="1">
      <c r="A25" s="15"/>
      <c r="B25" s="25"/>
      <c r="C25" s="26"/>
      <c r="D25" s="18"/>
      <c r="E25" s="15"/>
      <c r="F25" s="17" t="s">
        <v>69</v>
      </c>
      <c r="G25" s="18">
        <v>450000</v>
      </c>
      <c r="H25" s="18">
        <v>431100</v>
      </c>
      <c r="I25" s="18">
        <f t="shared" si="0"/>
        <v>18900</v>
      </c>
      <c r="J25" s="39">
        <v>500000</v>
      </c>
      <c r="K25" s="17" t="s">
        <v>70</v>
      </c>
      <c r="L25" s="1">
        <v>24</v>
      </c>
    </row>
    <row r="26" spans="1:12" s="1" customFormat="1" ht="22.5" customHeight="1">
      <c r="A26" s="15"/>
      <c r="B26" s="15" t="s">
        <v>55</v>
      </c>
      <c r="C26" s="22">
        <f>SUM(C23:C25)</f>
        <v>1000000</v>
      </c>
      <c r="D26" s="22">
        <f>SUM(D23:D25)</f>
        <v>0</v>
      </c>
      <c r="E26" s="15"/>
      <c r="F26" s="15" t="s">
        <v>55</v>
      </c>
      <c r="G26" s="22">
        <v>9457277.6</v>
      </c>
      <c r="H26" s="22">
        <f>SUM(H23:H25)</f>
        <v>2964029.2</v>
      </c>
      <c r="I26" s="18">
        <f t="shared" si="0"/>
        <v>6493248.399999999</v>
      </c>
      <c r="J26" s="39">
        <f>SUM(J23:J25)</f>
        <v>2416305.6</v>
      </c>
      <c r="K26" s="41"/>
      <c r="L26" s="1">
        <v>26</v>
      </c>
    </row>
    <row r="27" spans="1:12" s="1" customFormat="1" ht="48">
      <c r="A27" s="15" t="s">
        <v>71</v>
      </c>
      <c r="B27" s="23" t="s">
        <v>72</v>
      </c>
      <c r="C27" s="24">
        <v>5000000</v>
      </c>
      <c r="D27" s="18"/>
      <c r="E27" s="15" t="s">
        <v>71</v>
      </c>
      <c r="F27" s="17" t="s">
        <v>73</v>
      </c>
      <c r="G27" s="24">
        <v>10000000</v>
      </c>
      <c r="H27" s="30">
        <v>5999158</v>
      </c>
      <c r="I27" s="24">
        <v>4000842</v>
      </c>
      <c r="J27" s="18">
        <v>2460842</v>
      </c>
      <c r="K27" s="41" t="s">
        <v>74</v>
      </c>
      <c r="L27" s="1">
        <v>27</v>
      </c>
    </row>
    <row r="28" spans="1:11" s="1" customFormat="1" ht="36">
      <c r="A28" s="15"/>
      <c r="B28" s="28"/>
      <c r="C28" s="29"/>
      <c r="D28" s="18"/>
      <c r="E28" s="15"/>
      <c r="F28" s="17" t="s">
        <v>75</v>
      </c>
      <c r="G28" s="29"/>
      <c r="H28" s="31"/>
      <c r="I28" s="29"/>
      <c r="J28" s="18">
        <v>2560000</v>
      </c>
      <c r="K28" s="41" t="s">
        <v>76</v>
      </c>
    </row>
    <row r="29" spans="1:11" s="1" customFormat="1" ht="24">
      <c r="A29" s="15"/>
      <c r="B29" s="28"/>
      <c r="C29" s="29"/>
      <c r="D29" s="18"/>
      <c r="E29" s="15"/>
      <c r="F29" s="17" t="s">
        <v>77</v>
      </c>
      <c r="G29" s="29"/>
      <c r="H29" s="31"/>
      <c r="I29" s="29"/>
      <c r="J29" s="18">
        <v>3620000</v>
      </c>
      <c r="K29" s="41" t="s">
        <v>78</v>
      </c>
    </row>
    <row r="30" spans="1:11" s="1" customFormat="1" ht="14.25">
      <c r="A30" s="15"/>
      <c r="B30" s="25"/>
      <c r="C30" s="26"/>
      <c r="D30" s="18"/>
      <c r="E30" s="15"/>
      <c r="F30" s="17" t="s">
        <v>79</v>
      </c>
      <c r="G30" s="26"/>
      <c r="H30" s="32"/>
      <c r="I30" s="26"/>
      <c r="J30" s="18">
        <v>360000</v>
      </c>
      <c r="K30" s="41" t="s">
        <v>80</v>
      </c>
    </row>
    <row r="31" spans="1:12" s="1" customFormat="1" ht="36" customHeight="1">
      <c r="A31" s="15"/>
      <c r="B31" s="23" t="s">
        <v>81</v>
      </c>
      <c r="C31" s="24">
        <v>300000</v>
      </c>
      <c r="D31" s="18"/>
      <c r="E31" s="15"/>
      <c r="F31" s="17" t="s">
        <v>82</v>
      </c>
      <c r="G31" s="18">
        <v>10000</v>
      </c>
      <c r="H31" s="21">
        <v>5000</v>
      </c>
      <c r="I31" s="18">
        <f t="shared" si="0"/>
        <v>5000</v>
      </c>
      <c r="J31" s="18">
        <v>10000</v>
      </c>
      <c r="K31" s="41" t="s">
        <v>83</v>
      </c>
      <c r="L31" s="1">
        <v>28</v>
      </c>
    </row>
    <row r="32" spans="1:12" s="1" customFormat="1" ht="82.5" customHeight="1">
      <c r="A32" s="15"/>
      <c r="B32" s="25"/>
      <c r="C32" s="26"/>
      <c r="D32" s="16"/>
      <c r="E32" s="15"/>
      <c r="F32" s="17" t="s">
        <v>84</v>
      </c>
      <c r="G32" s="18">
        <v>2122500</v>
      </c>
      <c r="H32" s="27">
        <v>1324500</v>
      </c>
      <c r="I32" s="18">
        <f t="shared" si="0"/>
        <v>798000</v>
      </c>
      <c r="J32" s="18">
        <v>1088000</v>
      </c>
      <c r="K32" s="41" t="s">
        <v>85</v>
      </c>
      <c r="L32" s="1">
        <v>29</v>
      </c>
    </row>
    <row r="33" spans="1:12" s="1" customFormat="1" ht="22.5" customHeight="1">
      <c r="A33" s="15"/>
      <c r="B33" s="15" t="s">
        <v>55</v>
      </c>
      <c r="C33" s="22">
        <f>SUM(C27:C32)</f>
        <v>5300000</v>
      </c>
      <c r="D33" s="22">
        <f>SUM(D27:D32)</f>
        <v>0</v>
      </c>
      <c r="E33" s="15"/>
      <c r="F33" s="15" t="s">
        <v>55</v>
      </c>
      <c r="G33" s="33">
        <f>SUM(G27:G32)</f>
        <v>12132500</v>
      </c>
      <c r="H33" s="33">
        <f>SUM(H27:H32)</f>
        <v>7328658</v>
      </c>
      <c r="I33" s="18">
        <f t="shared" si="0"/>
        <v>4803842</v>
      </c>
      <c r="J33" s="44">
        <f>SUM(J27:J32)</f>
        <v>10098842</v>
      </c>
      <c r="K33" s="41"/>
      <c r="L33" s="1">
        <v>30</v>
      </c>
    </row>
    <row r="34" spans="1:12" s="1" customFormat="1" ht="36.75" customHeight="1">
      <c r="A34" s="15" t="s">
        <v>86</v>
      </c>
      <c r="B34" s="17" t="s">
        <v>87</v>
      </c>
      <c r="C34" s="18">
        <v>900000</v>
      </c>
      <c r="D34" s="18"/>
      <c r="E34" s="15" t="s">
        <v>86</v>
      </c>
      <c r="F34" s="17" t="s">
        <v>88</v>
      </c>
      <c r="G34" s="18">
        <v>1241900</v>
      </c>
      <c r="H34" s="27">
        <v>1014600</v>
      </c>
      <c r="I34" s="18">
        <f t="shared" si="0"/>
        <v>227300</v>
      </c>
      <c r="J34" s="39">
        <v>1127300</v>
      </c>
      <c r="K34" s="41" t="s">
        <v>89</v>
      </c>
      <c r="L34" s="1">
        <v>31</v>
      </c>
    </row>
    <row r="35" spans="1:12" s="1" customFormat="1" ht="36.75" customHeight="1">
      <c r="A35" s="15"/>
      <c r="B35" s="23" t="s">
        <v>90</v>
      </c>
      <c r="C35" s="24">
        <v>1600000</v>
      </c>
      <c r="D35" s="18"/>
      <c r="E35" s="15"/>
      <c r="F35" s="17" t="s">
        <v>91</v>
      </c>
      <c r="G35" s="18">
        <v>50000</v>
      </c>
      <c r="H35" s="18">
        <v>36000</v>
      </c>
      <c r="I35" s="18">
        <f t="shared" si="0"/>
        <v>14000</v>
      </c>
      <c r="J35" s="39">
        <v>50000</v>
      </c>
      <c r="K35" s="41" t="s">
        <v>92</v>
      </c>
      <c r="L35" s="1">
        <v>32</v>
      </c>
    </row>
    <row r="36" spans="1:12" s="1" customFormat="1" ht="36.75" customHeight="1">
      <c r="A36" s="15"/>
      <c r="B36" s="28"/>
      <c r="C36" s="29"/>
      <c r="D36" s="16"/>
      <c r="E36" s="15"/>
      <c r="F36" s="17" t="s">
        <v>93</v>
      </c>
      <c r="G36" s="18">
        <v>1247080</v>
      </c>
      <c r="H36" s="27">
        <v>1068750</v>
      </c>
      <c r="I36" s="18">
        <f t="shared" si="0"/>
        <v>178330</v>
      </c>
      <c r="J36" s="44">
        <v>1778330</v>
      </c>
      <c r="K36" s="41" t="s">
        <v>94</v>
      </c>
      <c r="L36" s="1">
        <v>33</v>
      </c>
    </row>
    <row r="37" spans="1:12" s="1" customFormat="1" ht="36.75" customHeight="1">
      <c r="A37" s="15"/>
      <c r="B37" s="28"/>
      <c r="C37" s="29"/>
      <c r="D37" s="34"/>
      <c r="E37" s="15"/>
      <c r="F37" s="17" t="s">
        <v>95</v>
      </c>
      <c r="G37" s="18">
        <v>550000</v>
      </c>
      <c r="H37" s="18">
        <v>452400</v>
      </c>
      <c r="I37" s="18">
        <f t="shared" si="0"/>
        <v>97600</v>
      </c>
      <c r="J37" s="44">
        <v>550000</v>
      </c>
      <c r="K37" s="41" t="s">
        <v>96</v>
      </c>
      <c r="L37" s="1">
        <v>34</v>
      </c>
    </row>
    <row r="38" spans="1:11" s="1" customFormat="1" ht="55.5" customHeight="1">
      <c r="A38" s="15"/>
      <c r="B38" s="25"/>
      <c r="C38" s="26"/>
      <c r="D38" s="34"/>
      <c r="E38" s="15"/>
      <c r="F38" s="17" t="s">
        <v>97</v>
      </c>
      <c r="G38" s="18"/>
      <c r="H38" s="18"/>
      <c r="I38" s="18"/>
      <c r="J38" s="44">
        <v>150000</v>
      </c>
      <c r="K38" s="41" t="s">
        <v>98</v>
      </c>
    </row>
    <row r="39" spans="1:12" s="1" customFormat="1" ht="14.25">
      <c r="A39" s="15"/>
      <c r="B39" s="15" t="s">
        <v>56</v>
      </c>
      <c r="C39" s="22">
        <f>SUM(C34:C37)</f>
        <v>2500000</v>
      </c>
      <c r="D39" s="22">
        <f>SUM(D34:D37)</f>
        <v>0</v>
      </c>
      <c r="E39" s="15"/>
      <c r="F39" s="15" t="s">
        <v>56</v>
      </c>
      <c r="G39" s="22">
        <v>3088980</v>
      </c>
      <c r="H39" s="22">
        <f>SUM(H34:H37)</f>
        <v>2571750</v>
      </c>
      <c r="I39" s="18">
        <f>G39-H39</f>
        <v>517230</v>
      </c>
      <c r="J39" s="44">
        <f>SUM(J34:J37)</f>
        <v>3505630</v>
      </c>
      <c r="K39" s="41"/>
      <c r="L39" s="1">
        <v>35</v>
      </c>
    </row>
    <row r="40" spans="1:12" s="1" customFormat="1" ht="36.75" customHeight="1">
      <c r="A40" s="15" t="s">
        <v>99</v>
      </c>
      <c r="B40" s="17" t="s">
        <v>100</v>
      </c>
      <c r="C40" s="18">
        <v>1300000</v>
      </c>
      <c r="D40" s="18"/>
      <c r="E40" s="15" t="s">
        <v>99</v>
      </c>
      <c r="F40" s="17" t="s">
        <v>100</v>
      </c>
      <c r="G40" s="18">
        <v>1800000</v>
      </c>
      <c r="H40" s="18"/>
      <c r="I40" s="18">
        <f>G40-H40</f>
        <v>1800000</v>
      </c>
      <c r="J40" s="39">
        <v>1300000</v>
      </c>
      <c r="K40" s="41" t="s">
        <v>101</v>
      </c>
      <c r="L40" s="1">
        <v>36</v>
      </c>
    </row>
    <row r="41" spans="1:12" s="1" customFormat="1" ht="48.75" customHeight="1">
      <c r="A41" s="15"/>
      <c r="B41" s="17" t="s">
        <v>102</v>
      </c>
      <c r="C41" s="18">
        <v>1050000</v>
      </c>
      <c r="D41" s="18"/>
      <c r="E41" s="15"/>
      <c r="F41" s="17" t="s">
        <v>102</v>
      </c>
      <c r="G41" s="18">
        <v>1050000</v>
      </c>
      <c r="H41" s="27">
        <v>753800</v>
      </c>
      <c r="I41" s="18">
        <f>G41-H41</f>
        <v>296200</v>
      </c>
      <c r="J41" s="18">
        <v>1050000</v>
      </c>
      <c r="K41" s="41" t="s">
        <v>103</v>
      </c>
      <c r="L41" s="1">
        <v>37</v>
      </c>
    </row>
    <row r="42" spans="1:12" s="1" customFormat="1" ht="25.5" customHeight="1">
      <c r="A42" s="15"/>
      <c r="B42" s="17" t="s">
        <v>104</v>
      </c>
      <c r="C42" s="18">
        <v>200000</v>
      </c>
      <c r="D42" s="18"/>
      <c r="E42" s="15"/>
      <c r="F42" s="17" t="s">
        <v>104</v>
      </c>
      <c r="H42" s="21"/>
      <c r="I42" s="18"/>
      <c r="J42" s="18">
        <v>200000</v>
      </c>
      <c r="K42" s="41" t="s">
        <v>104</v>
      </c>
      <c r="L42" s="1">
        <v>38</v>
      </c>
    </row>
    <row r="43" spans="1:11" s="1" customFormat="1" ht="37.5" customHeight="1">
      <c r="A43" s="15"/>
      <c r="B43" s="17" t="s">
        <v>105</v>
      </c>
      <c r="C43" s="18">
        <v>200000</v>
      </c>
      <c r="D43" s="18"/>
      <c r="E43" s="15"/>
      <c r="F43" s="17" t="s">
        <v>105</v>
      </c>
      <c r="G43" s="18"/>
      <c r="H43" s="18"/>
      <c r="I43" s="18"/>
      <c r="J43" s="39">
        <v>200000</v>
      </c>
      <c r="K43" s="41" t="s">
        <v>106</v>
      </c>
    </row>
    <row r="44" spans="1:11" s="1" customFormat="1" ht="37.5" customHeight="1">
      <c r="A44" s="15"/>
      <c r="B44" s="17" t="s">
        <v>107</v>
      </c>
      <c r="C44" s="18">
        <v>400000</v>
      </c>
      <c r="D44" s="18"/>
      <c r="E44" s="15"/>
      <c r="F44" s="17" t="s">
        <v>108</v>
      </c>
      <c r="G44" s="18"/>
      <c r="H44" s="18"/>
      <c r="I44" s="18"/>
      <c r="J44" s="45">
        <v>66202.9</v>
      </c>
      <c r="K44" s="41" t="s">
        <v>109</v>
      </c>
    </row>
    <row r="45" spans="1:11" s="1" customFormat="1" ht="37.5" customHeight="1">
      <c r="A45" s="15"/>
      <c r="B45" s="17" t="s">
        <v>110</v>
      </c>
      <c r="C45" s="18">
        <v>2500000</v>
      </c>
      <c r="D45" s="18"/>
      <c r="E45" s="15"/>
      <c r="F45" s="23" t="s">
        <v>111</v>
      </c>
      <c r="G45" s="23">
        <v>2090000</v>
      </c>
      <c r="H45" s="23">
        <v>438950.32</v>
      </c>
      <c r="I45" s="23">
        <f>G45-H45</f>
        <v>1651049.68</v>
      </c>
      <c r="J45" s="24">
        <v>1651049.68</v>
      </c>
      <c r="K45" s="41" t="s">
        <v>112</v>
      </c>
    </row>
    <row r="46" spans="1:11" s="1" customFormat="1" ht="18" customHeight="1">
      <c r="A46" s="15"/>
      <c r="B46" s="17" t="s">
        <v>113</v>
      </c>
      <c r="C46" s="18">
        <v>1500000</v>
      </c>
      <c r="D46" s="18"/>
      <c r="E46" s="15"/>
      <c r="F46" s="25"/>
      <c r="G46" s="25"/>
      <c r="H46" s="25"/>
      <c r="I46" s="25"/>
      <c r="J46" s="26"/>
      <c r="K46" s="41"/>
    </row>
    <row r="47" spans="1:12" s="1" customFormat="1" ht="14.25">
      <c r="A47" s="15"/>
      <c r="B47" s="15" t="s">
        <v>56</v>
      </c>
      <c r="C47" s="22">
        <f>SUM(C40:C46)</f>
        <v>7150000</v>
      </c>
      <c r="D47" s="22">
        <f>SUM(D40:D46)</f>
        <v>0</v>
      </c>
      <c r="E47" s="15"/>
      <c r="F47" s="15" t="s">
        <v>56</v>
      </c>
      <c r="G47" s="22">
        <v>46962000</v>
      </c>
      <c r="H47" s="22">
        <f>SUM(H40:H46)</f>
        <v>1192750.32</v>
      </c>
      <c r="I47" s="18">
        <f>G47-H47</f>
        <v>45769249.68</v>
      </c>
      <c r="J47" s="44">
        <f>SUM(J40:J46)</f>
        <v>4467252.58</v>
      </c>
      <c r="K47" s="41"/>
      <c r="L47" s="1">
        <v>43</v>
      </c>
    </row>
    <row r="48" spans="1:11" s="1" customFormat="1" ht="36.75" customHeight="1">
      <c r="A48" s="15" t="s">
        <v>114</v>
      </c>
      <c r="B48" s="23" t="s">
        <v>115</v>
      </c>
      <c r="C48" s="24">
        <v>2200000</v>
      </c>
      <c r="D48" s="18"/>
      <c r="E48" s="15" t="s">
        <v>114</v>
      </c>
      <c r="F48" s="35" t="s">
        <v>116</v>
      </c>
      <c r="G48" s="18">
        <v>600000</v>
      </c>
      <c r="H48" s="36"/>
      <c r="I48" s="18"/>
      <c r="J48" s="36">
        <v>800000</v>
      </c>
      <c r="K48" s="41" t="s">
        <v>117</v>
      </c>
    </row>
    <row r="49" spans="1:11" s="1" customFormat="1" ht="48.75" customHeight="1">
      <c r="A49" s="15"/>
      <c r="B49" s="28"/>
      <c r="C49" s="29"/>
      <c r="D49" s="18"/>
      <c r="E49" s="15"/>
      <c r="F49" s="35" t="s">
        <v>118</v>
      </c>
      <c r="G49" s="36">
        <v>2133000</v>
      </c>
      <c r="H49" s="36">
        <v>1008000</v>
      </c>
      <c r="I49" s="18"/>
      <c r="J49" s="36">
        <v>1068000</v>
      </c>
      <c r="K49" s="41"/>
    </row>
    <row r="50" spans="1:11" s="1" customFormat="1" ht="25.5" customHeight="1">
      <c r="A50" s="15"/>
      <c r="B50" s="28"/>
      <c r="C50" s="29"/>
      <c r="D50" s="18"/>
      <c r="E50" s="15"/>
      <c r="F50" s="35" t="s">
        <v>119</v>
      </c>
      <c r="G50" s="36">
        <v>3773000</v>
      </c>
      <c r="H50" s="36">
        <v>3440000</v>
      </c>
      <c r="I50" s="18"/>
      <c r="J50" s="36">
        <v>2267650</v>
      </c>
      <c r="K50" s="41"/>
    </row>
    <row r="51" spans="1:12" s="1" customFormat="1" ht="30" customHeight="1">
      <c r="A51" s="15"/>
      <c r="B51" s="28"/>
      <c r="C51" s="29"/>
      <c r="D51" s="18"/>
      <c r="E51" s="15"/>
      <c r="F51" s="35" t="s">
        <v>120</v>
      </c>
      <c r="G51" s="36">
        <v>2600000</v>
      </c>
      <c r="H51" s="36">
        <v>438312.08</v>
      </c>
      <c r="I51" s="18"/>
      <c r="J51" s="36">
        <v>689550</v>
      </c>
      <c r="K51" s="41"/>
      <c r="L51" s="1">
        <v>39</v>
      </c>
    </row>
    <row r="52" spans="1:11" s="1" customFormat="1" ht="14.25">
      <c r="A52" s="15"/>
      <c r="B52" s="28"/>
      <c r="C52" s="29"/>
      <c r="D52" s="18"/>
      <c r="E52" s="15"/>
      <c r="F52" s="35" t="s">
        <v>121</v>
      </c>
      <c r="G52" s="36">
        <v>2000000</v>
      </c>
      <c r="H52" s="36">
        <v>25600</v>
      </c>
      <c r="I52" s="18"/>
      <c r="J52" s="36">
        <v>2000000</v>
      </c>
      <c r="K52" s="41"/>
    </row>
    <row r="53" spans="1:11" s="1" customFormat="1" ht="14.25">
      <c r="A53" s="15"/>
      <c r="B53" s="28"/>
      <c r="C53" s="29"/>
      <c r="D53" s="18"/>
      <c r="E53" s="15"/>
      <c r="F53" s="35" t="s">
        <v>122</v>
      </c>
      <c r="G53" s="36">
        <v>2000000</v>
      </c>
      <c r="H53" s="36">
        <v>176016.2</v>
      </c>
      <c r="I53" s="18"/>
      <c r="J53" s="36">
        <v>2000000</v>
      </c>
      <c r="K53" s="41"/>
    </row>
    <row r="54" spans="1:11" s="1" customFormat="1" ht="14.25">
      <c r="A54" s="15"/>
      <c r="B54" s="28"/>
      <c r="C54" s="29"/>
      <c r="D54" s="18"/>
      <c r="E54" s="15"/>
      <c r="F54" s="35" t="s">
        <v>123</v>
      </c>
      <c r="G54" s="36">
        <v>2000000</v>
      </c>
      <c r="H54" s="36">
        <v>0</v>
      </c>
      <c r="I54" s="18"/>
      <c r="J54" s="36">
        <v>5000000</v>
      </c>
      <c r="K54" s="41"/>
    </row>
    <row r="55" spans="1:11" s="1" customFormat="1" ht="14.25">
      <c r="A55" s="15"/>
      <c r="B55" s="28"/>
      <c r="C55" s="29"/>
      <c r="D55" s="18"/>
      <c r="E55" s="15"/>
      <c r="F55" s="35" t="s">
        <v>124</v>
      </c>
      <c r="G55" s="36">
        <v>4000000</v>
      </c>
      <c r="H55" s="36">
        <v>2000000</v>
      </c>
      <c r="I55" s="18"/>
      <c r="J55" s="36">
        <v>2000000</v>
      </c>
      <c r="K55" s="41"/>
    </row>
    <row r="56" spans="1:11" s="1" customFormat="1" ht="14.25">
      <c r="A56" s="15"/>
      <c r="B56" s="28"/>
      <c r="C56" s="29"/>
      <c r="D56" s="18"/>
      <c r="E56" s="15"/>
      <c r="F56" s="35" t="s">
        <v>125</v>
      </c>
      <c r="G56" s="36">
        <v>200000</v>
      </c>
      <c r="H56" s="36">
        <v>140000</v>
      </c>
      <c r="I56" s="18"/>
      <c r="J56" s="36">
        <v>191000</v>
      </c>
      <c r="K56" s="41"/>
    </row>
    <row r="57" spans="1:11" s="1" customFormat="1" ht="14.25">
      <c r="A57" s="15"/>
      <c r="B57" s="28"/>
      <c r="C57" s="29"/>
      <c r="D57" s="18"/>
      <c r="E57" s="15"/>
      <c r="F57" s="35" t="s">
        <v>126</v>
      </c>
      <c r="G57" s="36">
        <v>166000</v>
      </c>
      <c r="H57" s="36">
        <v>166000</v>
      </c>
      <c r="I57" s="18"/>
      <c r="J57" s="36">
        <v>167000</v>
      </c>
      <c r="K57" s="41"/>
    </row>
    <row r="58" spans="1:11" s="1" customFormat="1" ht="14.25">
      <c r="A58" s="15"/>
      <c r="B58" s="28"/>
      <c r="C58" s="29"/>
      <c r="D58" s="18"/>
      <c r="E58" s="15"/>
      <c r="F58" s="35" t="s">
        <v>127</v>
      </c>
      <c r="G58" s="36">
        <v>600000</v>
      </c>
      <c r="H58" s="36">
        <v>600000</v>
      </c>
      <c r="I58" s="18"/>
      <c r="J58" s="36">
        <v>500000</v>
      </c>
      <c r="K58" s="41"/>
    </row>
    <row r="59" spans="1:11" s="1" customFormat="1" ht="14.25">
      <c r="A59" s="15"/>
      <c r="B59" s="25"/>
      <c r="C59" s="26"/>
      <c r="D59" s="18"/>
      <c r="E59" s="15"/>
      <c r="F59" s="35" t="s">
        <v>128</v>
      </c>
      <c r="G59" s="36">
        <v>400000</v>
      </c>
      <c r="H59" s="36">
        <v>400000</v>
      </c>
      <c r="I59" s="18"/>
      <c r="J59" s="36">
        <v>400000</v>
      </c>
      <c r="K59" s="41"/>
    </row>
    <row r="60" spans="1:12" s="1" customFormat="1" ht="14.25">
      <c r="A60" s="15"/>
      <c r="B60" s="15" t="s">
        <v>56</v>
      </c>
      <c r="C60" s="22">
        <f>SUM(C48:C59)</f>
        <v>2200000</v>
      </c>
      <c r="D60" s="22">
        <f>SUM(D48:D59)</f>
        <v>0</v>
      </c>
      <c r="E60" s="15"/>
      <c r="F60" s="15" t="s">
        <v>56</v>
      </c>
      <c r="G60" s="22">
        <v>46962000</v>
      </c>
      <c r="H60" s="22">
        <f>SUM(H48:H59)</f>
        <v>8393928.280000001</v>
      </c>
      <c r="I60" s="18">
        <f aca="true" t="shared" si="2" ref="I60:I65">G60-H60</f>
        <v>38568071.72</v>
      </c>
      <c r="J60" s="44">
        <f>SUM(J48:J59)</f>
        <v>17083200</v>
      </c>
      <c r="K60" s="41"/>
      <c r="L60" s="1">
        <v>43</v>
      </c>
    </row>
    <row r="61" spans="1:12" s="1" customFormat="1" ht="36.75" customHeight="1">
      <c r="A61" s="15" t="s">
        <v>129</v>
      </c>
      <c r="B61" s="37" t="s">
        <v>130</v>
      </c>
      <c r="C61" s="37"/>
      <c r="D61" s="37"/>
      <c r="E61" s="15" t="s">
        <v>131</v>
      </c>
      <c r="F61" s="17" t="s">
        <v>132</v>
      </c>
      <c r="G61" s="18">
        <v>505000</v>
      </c>
      <c r="H61" s="27">
        <v>269068.47</v>
      </c>
      <c r="I61" s="18">
        <f t="shared" si="2"/>
        <v>235931.53000000003</v>
      </c>
      <c r="J61" s="44">
        <v>881000</v>
      </c>
      <c r="K61" s="41"/>
      <c r="L61" s="1">
        <v>44</v>
      </c>
    </row>
    <row r="62" spans="1:12" s="1" customFormat="1" ht="24.75" customHeight="1">
      <c r="A62" s="15"/>
      <c r="B62" s="37"/>
      <c r="C62" s="37"/>
      <c r="D62" s="37"/>
      <c r="E62" s="15"/>
      <c r="F62" s="17" t="s">
        <v>133</v>
      </c>
      <c r="G62" s="18">
        <v>685000</v>
      </c>
      <c r="H62" s="18">
        <v>608449.97</v>
      </c>
      <c r="I62" s="18">
        <f t="shared" si="2"/>
        <v>76550.03000000003</v>
      </c>
      <c r="J62" s="46">
        <v>505000</v>
      </c>
      <c r="K62" s="41"/>
      <c r="L62" s="1">
        <v>45</v>
      </c>
    </row>
    <row r="63" spans="1:12" s="1" customFormat="1" ht="24.75" customHeight="1">
      <c r="A63" s="15"/>
      <c r="B63" s="37"/>
      <c r="C63" s="37"/>
      <c r="D63" s="37"/>
      <c r="E63" s="15"/>
      <c r="F63" s="17" t="s">
        <v>134</v>
      </c>
      <c r="G63" s="18">
        <v>203000</v>
      </c>
      <c r="H63" s="18">
        <v>93414.64</v>
      </c>
      <c r="I63" s="18">
        <f t="shared" si="2"/>
        <v>109585.36</v>
      </c>
      <c r="J63" s="39">
        <v>288000</v>
      </c>
      <c r="K63" s="41"/>
      <c r="L63" s="1">
        <v>46</v>
      </c>
    </row>
    <row r="64" spans="1:12" s="1" customFormat="1" ht="14.25">
      <c r="A64" s="15"/>
      <c r="B64" s="37"/>
      <c r="C64" s="37"/>
      <c r="D64" s="37"/>
      <c r="E64" s="15"/>
      <c r="F64" s="15" t="s">
        <v>55</v>
      </c>
      <c r="G64" s="22">
        <v>1393000</v>
      </c>
      <c r="H64" s="22">
        <f>SUM(H61:H63)</f>
        <v>970933.08</v>
      </c>
      <c r="I64" s="18">
        <f t="shared" si="2"/>
        <v>422066.92000000004</v>
      </c>
      <c r="J64" s="39">
        <f>SUM(J61:J63)</f>
        <v>1674000</v>
      </c>
      <c r="K64" s="41"/>
      <c r="L64" s="1">
        <v>47</v>
      </c>
    </row>
    <row r="65" spans="1:12" s="1" customFormat="1" ht="14.25">
      <c r="A65" s="47"/>
      <c r="B65" s="15" t="s">
        <v>135</v>
      </c>
      <c r="C65" s="39">
        <f>SUM(C64,C60,C39,C33,C26,C22,C19,C47)</f>
        <v>31900000</v>
      </c>
      <c r="D65" s="22">
        <f>D19+D22+D26+D33+D39+D60</f>
        <v>0</v>
      </c>
      <c r="E65" s="47"/>
      <c r="F65" s="15" t="s">
        <v>136</v>
      </c>
      <c r="G65" s="22">
        <v>80859570.68</v>
      </c>
      <c r="H65" s="22">
        <f>H19+H22+H26+H33+H39+H60+H64</f>
        <v>31218669.53</v>
      </c>
      <c r="I65" s="18">
        <f t="shared" si="2"/>
        <v>49640901.150000006</v>
      </c>
      <c r="J65" s="39">
        <f>SUM(J64,J60,J39,J33,J26,J22,J19,J47)</f>
        <v>51885247.879999995</v>
      </c>
      <c r="K65" s="41"/>
      <c r="L65" s="1">
        <v>48</v>
      </c>
    </row>
    <row r="66" spans="1:11" s="1" customFormat="1" ht="15" customHeight="1">
      <c r="A66" s="17" t="s">
        <v>137</v>
      </c>
      <c r="B66" s="17"/>
      <c r="C66" s="17"/>
      <c r="D66" s="17"/>
      <c r="E66" s="17"/>
      <c r="F66" s="17"/>
      <c r="G66" s="17"/>
      <c r="H66" s="17"/>
      <c r="I66" s="17"/>
      <c r="J66" s="18"/>
      <c r="K66" s="40"/>
    </row>
    <row r="67" spans="1:11" s="1" customFormat="1" ht="21" customHeight="1">
      <c r="A67" s="17" t="s">
        <v>138</v>
      </c>
      <c r="B67" s="17"/>
      <c r="C67" s="17"/>
      <c r="D67" s="17"/>
      <c r="E67" s="17"/>
      <c r="F67" s="17"/>
      <c r="G67" s="17"/>
      <c r="H67" s="17"/>
      <c r="I67" s="17"/>
      <c r="J67" s="18"/>
      <c r="K67" s="40"/>
    </row>
    <row r="68" spans="1:11" s="1" customFormat="1" ht="14.25">
      <c r="A68" s="17" t="s">
        <v>139</v>
      </c>
      <c r="B68" s="17"/>
      <c r="C68" s="17"/>
      <c r="D68" s="17"/>
      <c r="E68" s="17"/>
      <c r="F68" s="17"/>
      <c r="G68" s="17"/>
      <c r="H68" s="17"/>
      <c r="I68" s="17"/>
      <c r="J68" s="17"/>
      <c r="K68" s="40"/>
    </row>
    <row r="69" spans="1:11" s="1" customFormat="1" ht="29.25" customHeight="1">
      <c r="A69" s="17" t="s">
        <v>140</v>
      </c>
      <c r="B69" s="17"/>
      <c r="C69" s="17"/>
      <c r="D69" s="17"/>
      <c r="E69" s="17"/>
      <c r="F69" s="17"/>
      <c r="G69" s="17"/>
      <c r="H69" s="17"/>
      <c r="I69" s="17"/>
      <c r="J69" s="17"/>
      <c r="K69" s="40"/>
    </row>
    <row r="70" spans="1:11" s="1" customFormat="1" ht="26.25" customHeight="1">
      <c r="A70" s="17" t="s">
        <v>141</v>
      </c>
      <c r="B70" s="17"/>
      <c r="C70" s="17"/>
      <c r="D70" s="17"/>
      <c r="E70" s="17"/>
      <c r="F70" s="17"/>
      <c r="G70" s="17"/>
      <c r="H70" s="17"/>
      <c r="I70" s="17"/>
      <c r="J70" s="17"/>
      <c r="K70" s="40"/>
    </row>
    <row r="71" spans="1:200" ht="14.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row>
    <row r="72" spans="1:200" ht="14.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row>
    <row r="73" spans="1:200" ht="14.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row>
    <row r="74" spans="1:200" ht="14.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row>
    <row r="75" spans="1:200" ht="14.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row>
    <row r="76" spans="1:200" ht="14.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row>
    <row r="77" spans="1:200" ht="14.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row>
    <row r="78" spans="1:200" ht="14.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row>
    <row r="79" spans="1:200" ht="14.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row>
    <row r="80" spans="1:200" ht="14.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row>
    <row r="81" spans="1:200" ht="14.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row>
    <row r="82" spans="1:200" ht="14.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row>
    <row r="83" spans="1:200" ht="14.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row>
    <row r="84" spans="1:200" ht="14.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row>
    <row r="85" spans="1:200" ht="14.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row>
    <row r="86" spans="1:200" ht="14.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row>
    <row r="87" spans="1:200" ht="14.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row>
    <row r="88" spans="1:200" ht="14.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row>
    <row r="89" spans="1:200" ht="14.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row>
    <row r="90" spans="1:200" ht="14.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row>
    <row r="91" spans="1:200" ht="14.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row>
    <row r="93" ht="4.5" customHeight="1"/>
    <row r="94" ht="14.25" hidden="1"/>
  </sheetData>
  <sheetProtection/>
  <mergeCells count="45">
    <mergeCell ref="A1:K1"/>
    <mergeCell ref="A2:K2"/>
    <mergeCell ref="A3:K3"/>
    <mergeCell ref="A66:I66"/>
    <mergeCell ref="A67:I67"/>
    <mergeCell ref="A68:I68"/>
    <mergeCell ref="A69:I69"/>
    <mergeCell ref="A70:I70"/>
    <mergeCell ref="A5:A19"/>
    <mergeCell ref="A20:A22"/>
    <mergeCell ref="A23:A26"/>
    <mergeCell ref="A27:A33"/>
    <mergeCell ref="A34:A39"/>
    <mergeCell ref="A40:A47"/>
    <mergeCell ref="A48:A60"/>
    <mergeCell ref="A61:A64"/>
    <mergeCell ref="B20:B21"/>
    <mergeCell ref="B23:B25"/>
    <mergeCell ref="B27:B30"/>
    <mergeCell ref="B31:B32"/>
    <mergeCell ref="B35:B38"/>
    <mergeCell ref="B48:B59"/>
    <mergeCell ref="C20:C21"/>
    <mergeCell ref="C23:C25"/>
    <mergeCell ref="C27:C30"/>
    <mergeCell ref="C31:C32"/>
    <mergeCell ref="C35:C38"/>
    <mergeCell ref="C48:C59"/>
    <mergeCell ref="E5:E19"/>
    <mergeCell ref="E20:E22"/>
    <mergeCell ref="E23:E26"/>
    <mergeCell ref="E27:E33"/>
    <mergeCell ref="E34:E39"/>
    <mergeCell ref="E40:E47"/>
    <mergeCell ref="E48:E60"/>
    <mergeCell ref="E61:E64"/>
    <mergeCell ref="F45:F46"/>
    <mergeCell ref="G27:G30"/>
    <mergeCell ref="G45:G46"/>
    <mergeCell ref="H27:H30"/>
    <mergeCell ref="H45:H46"/>
    <mergeCell ref="I27:I30"/>
    <mergeCell ref="I45:I46"/>
    <mergeCell ref="J45:J46"/>
    <mergeCell ref="B61:D64"/>
  </mergeCells>
  <printOptions/>
  <pageMargins left="0.1968503937007874" right="0.35433070866141736" top="0.5118110236220472" bottom="0.5905511811023623" header="0.5118110236220472" footer="0.5118110236220472"/>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Kama</cp:lastModifiedBy>
  <cp:lastPrinted>2019-02-25T01:31:34Z</cp:lastPrinted>
  <dcterms:created xsi:type="dcterms:W3CDTF">1996-12-17T01:32:42Z</dcterms:created>
  <dcterms:modified xsi:type="dcterms:W3CDTF">2019-05-20T03:39:38Z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